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28104\Downloads\"/>
    </mc:Choice>
  </mc:AlternateContent>
  <xr:revisionPtr revIDLastSave="0" documentId="13_ncr:1_{586EFD32-CEBE-49A9-988A-89C40D24B6DE}" xr6:coauthVersionLast="47" xr6:coauthVersionMax="47" xr10:uidLastSave="{00000000-0000-0000-0000-000000000000}"/>
  <bookViews>
    <workbookView xWindow="-110" yWindow="-110" windowWidth="19420" windowHeight="11620" activeTab="1" xr2:uid="{29F4052B-A360-48DB-A530-D66C1621867E}"/>
  </bookViews>
  <sheets>
    <sheet name="Cuenta Ahorro" sheetId="1" r:id="rId1"/>
    <sheet name="Plazos Fijos" sheetId="4" r:id="rId2"/>
    <sheet name="Plazos" sheetId="3" state="hidden" r:id="rId3"/>
    <sheet name="Catalogo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4" l="1"/>
  <c r="C18" i="4"/>
  <c r="B18" i="4"/>
  <c r="E18" i="4" l="1"/>
  <c r="F18" i="4" l="1"/>
  <c r="G18" i="4" s="1"/>
  <c r="H18" i="4" s="1"/>
  <c r="C15" i="1" l="1"/>
  <c r="D15" i="1" s="1"/>
  <c r="E15" i="1" s="1"/>
  <c r="C16" i="1"/>
  <c r="D16" i="1" s="1"/>
  <c r="E16" i="1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4" i="1"/>
  <c r="D14" i="1" s="1"/>
  <c r="E14" i="1" s="1"/>
  <c r="C13" i="1"/>
  <c r="D13" i="1" s="1"/>
  <c r="E13" i="1" s="1"/>
  <c r="D43" i="1"/>
  <c r="E43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D17" i="1" l="1"/>
  <c r="E17" i="1" s="1"/>
  <c r="D19" i="1"/>
  <c r="D20" i="1"/>
  <c r="D18" i="1"/>
  <c r="D21" i="1" l="1"/>
  <c r="D25" i="1" s="1"/>
  <c r="E19" i="1"/>
  <c r="D23" i="1"/>
  <c r="E20" i="1"/>
  <c r="D24" i="1"/>
  <c r="E18" i="1"/>
  <c r="D22" i="1"/>
  <c r="E21" i="1" l="1"/>
  <c r="E23" i="1"/>
  <c r="D27" i="1"/>
  <c r="E24" i="1"/>
  <c r="D28" i="1"/>
  <c r="E22" i="1"/>
  <c r="D26" i="1"/>
  <c r="E25" i="1"/>
  <c r="D29" i="1"/>
  <c r="E27" i="1" l="1"/>
  <c r="D31" i="1"/>
  <c r="E29" i="1"/>
  <c r="D33" i="1"/>
  <c r="E28" i="1"/>
  <c r="D32" i="1"/>
  <c r="E26" i="1"/>
  <c r="D30" i="1"/>
  <c r="E30" i="1" l="1"/>
  <c r="D34" i="1"/>
  <c r="E33" i="1"/>
  <c r="D37" i="1"/>
  <c r="E32" i="1"/>
  <c r="D36" i="1"/>
  <c r="E31" i="1"/>
  <c r="D35" i="1"/>
  <c r="E34" i="1" l="1"/>
  <c r="D38" i="1"/>
  <c r="E35" i="1"/>
  <c r="D39" i="1"/>
  <c r="E39" i="1" s="1"/>
  <c r="E37" i="1"/>
  <c r="D41" i="1"/>
  <c r="E41" i="1" s="1"/>
  <c r="E36" i="1"/>
  <c r="D40" i="1"/>
  <c r="E40" i="1" s="1"/>
  <c r="E38" i="1" l="1"/>
  <c r="D42" i="1"/>
  <c r="E42" i="1" s="1"/>
  <c r="C8" i="1" l="1"/>
  <c r="C9" i="1" s="1"/>
  <c r="I13" i="1"/>
  <c r="D8" i="1" l="1"/>
  <c r="D9" i="1" s="1"/>
  <c r="I14" i="1"/>
  <c r="J13" i="1"/>
  <c r="E8" i="1" l="1"/>
  <c r="E9" i="1" s="1"/>
  <c r="I15" i="1"/>
  <c r="J15" i="1" s="1"/>
  <c r="J14" i="1"/>
</calcChain>
</file>

<file path=xl/sharedStrings.xml><?xml version="1.0" encoding="utf-8"?>
<sst xmlns="http://schemas.openxmlformats.org/spreadsheetml/2006/main" count="32" uniqueCount="30">
  <si>
    <t>tasa</t>
  </si>
  <si>
    <t>impuesto</t>
  </si>
  <si>
    <t>interes mensual</t>
  </si>
  <si>
    <t>interes neto mensual</t>
  </si>
  <si>
    <t>rango1</t>
  </si>
  <si>
    <t>rango2</t>
  </si>
  <si>
    <t>Monto a Ahorrar</t>
  </si>
  <si>
    <t>Resumen de beneficio Mensual</t>
  </si>
  <si>
    <t>Plazo Ahorro</t>
  </si>
  <si>
    <t>Impuesto</t>
  </si>
  <si>
    <t>Beneficio</t>
  </si>
  <si>
    <t>Interes</t>
  </si>
  <si>
    <t>Interes neto</t>
  </si>
  <si>
    <t>Final</t>
  </si>
  <si>
    <t>Mensual</t>
  </si>
  <si>
    <t>Día</t>
  </si>
  <si>
    <t>Detalle menusal</t>
  </si>
  <si>
    <t>Saldo diario</t>
  </si>
  <si>
    <t>Tasa anual</t>
  </si>
  <si>
    <t>Aporte inicial</t>
  </si>
  <si>
    <t>Plazo</t>
  </si>
  <si>
    <t>Plazos</t>
  </si>
  <si>
    <t>EN ADELANTE</t>
  </si>
  <si>
    <t>inicial</t>
  </si>
  <si>
    <t>tiempo</t>
  </si>
  <si>
    <t>Con ISR</t>
  </si>
  <si>
    <t>ISR</t>
  </si>
  <si>
    <t>Sin ISR</t>
  </si>
  <si>
    <t>Monto generado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</si>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</sst>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  <numFmt numFmtId="165" formatCode="&quot; Q&quot;#,##0.00\ ;&quot;-Q&quot;#,##0.00\ ;&quot; Q-&quot;#\ ;@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57D0"/>
        <bgColor indexed="64"/>
      </patternFill>
    </fill>
    <fill>
      <patternFill patternType="solid">
        <fgColor rgb="FF00ADE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4472C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0" xfId="0" applyFont="1" applyFill="1"/>
    <xf numFmtId="43" fontId="2" fillId="3" borderId="0" xfId="1" applyFont="1" applyFill="1"/>
    <xf numFmtId="44" fontId="0" fillId="4" borderId="0" xfId="1" applyNumberFormat="1" applyFont="1" applyFill="1"/>
    <xf numFmtId="10" fontId="0" fillId="4" borderId="0" xfId="2" applyNumberFormat="1" applyFont="1" applyFill="1"/>
    <xf numFmtId="44" fontId="0" fillId="4" borderId="0" xfId="0" applyNumberFormat="1" applyFill="1"/>
    <xf numFmtId="0" fontId="0" fillId="4" borderId="0" xfId="0" applyFill="1" applyAlignment="1">
      <alignment horizontal="left"/>
    </xf>
    <xf numFmtId="44" fontId="0" fillId="4" borderId="1" xfId="0" applyNumberFormat="1" applyFill="1" applyBorder="1" applyAlignment="1">
      <alignment horizontal="left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7" fillId="0" borderId="0" xfId="3" applyFont="1" applyBorder="1" applyAlignment="1" applyProtection="1">
      <alignment horizontal="center"/>
    </xf>
    <xf numFmtId="0" fontId="7" fillId="0" borderId="0" xfId="3" applyFont="1" applyBorder="1" applyProtection="1"/>
    <xf numFmtId="164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8" fillId="4" borderId="1" xfId="3" applyNumberFormat="1" applyFont="1" applyFill="1" applyBorder="1" applyAlignment="1" applyProtection="1">
      <alignment horizontal="center"/>
    </xf>
    <xf numFmtId="10" fontId="8" fillId="4" borderId="2" xfId="2" applyNumberFormat="1" applyFont="1" applyFill="1" applyBorder="1" applyAlignment="1" applyProtection="1">
      <alignment horizontal="center"/>
    </xf>
    <xf numFmtId="10" fontId="8" fillId="4" borderId="1" xfId="2" applyNumberFormat="1" applyFont="1" applyFill="1" applyBorder="1" applyAlignment="1" applyProtection="1">
      <alignment horizontal="center"/>
    </xf>
    <xf numFmtId="0" fontId="7" fillId="5" borderId="1" xfId="3" applyFont="1" applyFill="1" applyBorder="1" applyAlignment="1" applyProtection="1">
      <alignment horizontal="center"/>
    </xf>
    <xf numFmtId="165" fontId="0" fillId="4" borderId="1" xfId="0" applyNumberForma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10" fillId="0" borderId="1" xfId="3" applyNumberFormat="1" applyFont="1" applyBorder="1" applyAlignment="1" applyProtection="1">
      <alignment horizontal="center"/>
      <protection locked="0"/>
    </xf>
    <xf numFmtId="0" fontId="7" fillId="0" borderId="2" xfId="3" applyFont="1" applyFill="1" applyBorder="1" applyAlignment="1" applyProtection="1">
      <alignment horizontal="center"/>
      <protection locked="0"/>
    </xf>
    <xf numFmtId="43" fontId="9" fillId="0" borderId="0" xfId="1" applyFont="1" applyFill="1" applyBorder="1" applyAlignment="1" applyProtection="1">
      <alignment vertical="top"/>
    </xf>
  </cellXfs>
  <cellStyles count="4">
    <cellStyle name="Excel Built-in Normal" xfId="3" xr:uid="{991318D5-EABE-4960-A5B6-9E489FBF6984}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ECFF"/>
      <color rgb="FF99CCFF"/>
      <color rgb="FF00ADE2"/>
      <color rgb="FF005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69850</xdr:colOff>
      <xdr:row>2</xdr:row>
      <xdr:rowOff>103451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A3CDBB-3EFF-4DE5-B364-0707CD89B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0"/>
          <a:ext cx="1231900" cy="471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461956</xdr:colOff>
      <xdr:row>1</xdr:row>
      <xdr:rowOff>88899</xdr:rowOff>
    </xdr:from>
    <xdr:to>
      <xdr:col>1</xdr:col>
      <xdr:colOff>1308745</xdr:colOff>
      <xdr:row>4</xdr:row>
      <xdr:rowOff>69850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8EBFD-1B95-4FCE-B744-BEBA36DF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56" y="273049"/>
          <a:ext cx="1392889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4EB7-47A3-4BF8-B00D-830C97C4BECE}">
  <dimension ref="B4:J43"/>
  <sheetViews>
    <sheetView showGridLines="0" workbookViewId="0">
      <selection activeCell="C5" sqref="C5"/>
    </sheetView>
  </sheetViews>
  <sheetFormatPr baseColWidth="10" defaultRowHeight="14.5" x14ac:dyDescent="0.35"/>
  <cols>
    <col min="1" max="1" width="9.08984375" customWidth="1"/>
    <col min="2" max="2" width="14.90625" bestFit="1" customWidth="1"/>
    <col min="3" max="3" width="17.54296875" customWidth="1"/>
    <col min="4" max="4" width="14.26953125" customWidth="1"/>
    <col min="5" max="5" width="15.08984375" customWidth="1"/>
    <col min="7" max="12" width="0" hidden="1" customWidth="1"/>
  </cols>
  <sheetData>
    <row r="4" spans="2:10" x14ac:dyDescent="0.35">
      <c r="B4" s="10" t="s">
        <v>6</v>
      </c>
      <c r="C4" s="19"/>
    </row>
    <row r="5" spans="2:10" x14ac:dyDescent="0.35">
      <c r="B5" s="10" t="s">
        <v>8</v>
      </c>
      <c r="C5" s="20">
        <v>12</v>
      </c>
    </row>
    <row r="7" spans="2:10" x14ac:dyDescent="0.35">
      <c r="B7" s="10" t="s">
        <v>10</v>
      </c>
      <c r="C7" s="11" t="s">
        <v>11</v>
      </c>
      <c r="D7" s="11" t="s">
        <v>9</v>
      </c>
      <c r="E7" s="11" t="s">
        <v>12</v>
      </c>
    </row>
    <row r="8" spans="2:10" x14ac:dyDescent="0.35">
      <c r="B8" s="10" t="s">
        <v>14</v>
      </c>
      <c r="C8" s="18">
        <f>SUM(E13:E43)</f>
        <v>0</v>
      </c>
      <c r="D8" s="18">
        <f>+C8*0.1</f>
        <v>0</v>
      </c>
      <c r="E8" s="18">
        <f>+C8-D8</f>
        <v>0</v>
      </c>
    </row>
    <row r="9" spans="2:10" x14ac:dyDescent="0.35">
      <c r="B9" s="10" t="s">
        <v>13</v>
      </c>
      <c r="C9" s="18">
        <f>C8*C5</f>
        <v>0</v>
      </c>
      <c r="D9" s="18">
        <f>D8*C5</f>
        <v>0</v>
      </c>
      <c r="E9" s="18">
        <f>E8*C5</f>
        <v>0</v>
      </c>
    </row>
    <row r="10" spans="2:10" x14ac:dyDescent="0.35">
      <c r="C10" s="9"/>
      <c r="D10" s="9"/>
      <c r="E10" s="6"/>
    </row>
    <row r="11" spans="2:10" x14ac:dyDescent="0.35">
      <c r="B11" s="21" t="s">
        <v>16</v>
      </c>
      <c r="C11" s="21"/>
      <c r="D11" s="21"/>
      <c r="E11" s="21"/>
    </row>
    <row r="12" spans="2:10" x14ac:dyDescent="0.35">
      <c r="B12" s="12" t="s">
        <v>15</v>
      </c>
      <c r="C12" s="12" t="s">
        <v>17</v>
      </c>
      <c r="D12" s="12" t="s">
        <v>18</v>
      </c>
      <c r="E12" s="13" t="s">
        <v>11</v>
      </c>
      <c r="G12" s="7" t="s">
        <v>7</v>
      </c>
      <c r="H12" s="7"/>
      <c r="I12" s="7"/>
      <c r="J12" s="7"/>
    </row>
    <row r="13" spans="2:10" x14ac:dyDescent="0.35">
      <c r="B13" s="17">
        <v>1</v>
      </c>
      <c r="C13" s="14">
        <f t="shared" ref="C13:C42" si="0">$C$4</f>
        <v>0</v>
      </c>
      <c r="D13" s="15">
        <f>IF(AND('Cuenta Ahorro'!C13&gt;=Catalogo!$B$5,'Cuenta Ahorro'!C13&lt;=Catalogo!$C$5),Catalogo!$D$5,IF(AND('Cuenta Ahorro'!C13&gt;=Catalogo!$B$6,'Cuenta Ahorro'!C13&lt;=Catalogo!$C$6),Catalogo!$D$6,IF(AND('Cuenta Ahorro'!C13&gt;=Catalogo!$B$7,'Cuenta Ahorro'!C13&lt;=Catalogo!$C$7),Catalogo!$D$7,IF(AND('Cuenta Ahorro'!C13&gt;=Catalogo!$B$8,'Cuenta Ahorro'!C13&lt;=Catalogo!$C$8),Catalogo!$D$8,IF(AND('Cuenta Ahorro'!C13&gt;=Catalogo!$B$9,'Cuenta Ahorro'!C13&lt;=Catalogo!$C$9),Catalogo!$D$9,IF(AND('Cuenta Ahorro'!C13&gt;=Catalogo!$B$10,'Cuenta Ahorro'!C13&lt;=Catalogo!$C$10),Catalogo!$D$10,IF(AND('Cuenta Ahorro'!C13&gt;=Catalogo!$B$11,'Cuenta Ahorro'!C13&lt;=Catalogo!$C$11),Catalogo!$D$11,IF(AND('Cuenta Ahorro'!C13&gt;=Catalogo!$B$12),Catalogo!$D$12,0))))))))</f>
        <v>0</v>
      </c>
      <c r="E13" s="16">
        <f>+C13*D13/365</f>
        <v>0</v>
      </c>
      <c r="G13" s="4" t="s">
        <v>2</v>
      </c>
      <c r="H13" s="7"/>
      <c r="I13" s="8">
        <f>SUM(E13:E43)</f>
        <v>0</v>
      </c>
      <c r="J13" s="8">
        <f>I13*C5</f>
        <v>0</v>
      </c>
    </row>
    <row r="14" spans="2:10" x14ac:dyDescent="0.35">
      <c r="B14" s="17">
        <f>+B13+1</f>
        <v>2</v>
      </c>
      <c r="C14" s="14">
        <f t="shared" si="0"/>
        <v>0</v>
      </c>
      <c r="D14" s="15">
        <f>IF(AND('Cuenta Ahorro'!C14&gt;=Catalogo!$B$5,'Cuenta Ahorro'!C14&lt;=Catalogo!$C$5),Catalogo!$D$5,IF(AND('Cuenta Ahorro'!C14&gt;=Catalogo!$B$6,'Cuenta Ahorro'!C14&lt;=Catalogo!$C$6),Catalogo!$D$6,IF(AND('Cuenta Ahorro'!C14&gt;=Catalogo!$B$7,'Cuenta Ahorro'!C14&lt;=Catalogo!$C$7),Catalogo!$D$7,IF(AND('Cuenta Ahorro'!C14&gt;=Catalogo!$B$8,'Cuenta Ahorro'!C14&lt;=Catalogo!$C$8),Catalogo!$D$8,IF(AND('Cuenta Ahorro'!C14&gt;=Catalogo!$B$9,'Cuenta Ahorro'!C14&lt;=Catalogo!$C$9),Catalogo!$D$9,IF(AND('Cuenta Ahorro'!C14&gt;=Catalogo!$B$10,'Cuenta Ahorro'!C14&lt;=Catalogo!$C$10),Catalogo!$D$10,IF(AND('Cuenta Ahorro'!C14&gt;=Catalogo!$B$11,'Cuenta Ahorro'!C14&lt;=Catalogo!$C$11),Catalogo!$D$11,IF(AND('Cuenta Ahorro'!C14&gt;=Catalogo!$B$12),Catalogo!$D$12,0))))))))</f>
        <v>0</v>
      </c>
      <c r="E14" s="16">
        <f t="shared" ref="E14:E43" si="1">+C14*D14/365</f>
        <v>0</v>
      </c>
      <c r="G14" s="4" t="s">
        <v>1</v>
      </c>
      <c r="H14" s="7"/>
      <c r="I14" s="8">
        <f>+I13*0.1</f>
        <v>0</v>
      </c>
      <c r="J14" s="8">
        <f>I14*C5</f>
        <v>0</v>
      </c>
    </row>
    <row r="15" spans="2:10" x14ac:dyDescent="0.35">
      <c r="B15" s="17">
        <f t="shared" ref="B15:B42" si="2">+B14+1</f>
        <v>3</v>
      </c>
      <c r="C15" s="14">
        <f t="shared" si="0"/>
        <v>0</v>
      </c>
      <c r="D15" s="15">
        <f>IF(AND('Cuenta Ahorro'!C15&gt;=Catalogo!$B$5,'Cuenta Ahorro'!C15&lt;=Catalogo!$C$5),Catalogo!$D$5,IF(AND('Cuenta Ahorro'!C15&gt;=Catalogo!$B$6,'Cuenta Ahorro'!C15&lt;=Catalogo!$C$6),Catalogo!$D$6,IF(AND('Cuenta Ahorro'!C15&gt;=Catalogo!$B$7,'Cuenta Ahorro'!C15&lt;=Catalogo!$C$7),Catalogo!$D$7,IF(AND('Cuenta Ahorro'!C15&gt;=Catalogo!$B$8,'Cuenta Ahorro'!C15&lt;=Catalogo!$C$8),Catalogo!$D$8,IF(AND('Cuenta Ahorro'!C15&gt;=Catalogo!$B$9,'Cuenta Ahorro'!C15&lt;=Catalogo!$C$9),Catalogo!$D$9,IF(AND('Cuenta Ahorro'!C15&gt;=Catalogo!$B$10,'Cuenta Ahorro'!C15&lt;=Catalogo!$C$10),Catalogo!$D$10,IF(AND('Cuenta Ahorro'!C15&gt;=Catalogo!$B$11,'Cuenta Ahorro'!C15&lt;=Catalogo!$C$11),Catalogo!$D$11,IF(AND('Cuenta Ahorro'!C15&gt;=Catalogo!$B$12),Catalogo!$D$12,0))))))))</f>
        <v>0</v>
      </c>
      <c r="E15" s="16">
        <f t="shared" si="1"/>
        <v>0</v>
      </c>
      <c r="G15" s="5" t="s">
        <v>3</v>
      </c>
      <c r="H15" s="7"/>
      <c r="I15" s="8">
        <f>+I13-I14</f>
        <v>0</v>
      </c>
      <c r="J15" s="8">
        <f>I15*C5</f>
        <v>0</v>
      </c>
    </row>
    <row r="16" spans="2:10" x14ac:dyDescent="0.35">
      <c r="B16" s="17">
        <f t="shared" si="2"/>
        <v>4</v>
      </c>
      <c r="C16" s="14">
        <f t="shared" si="0"/>
        <v>0</v>
      </c>
      <c r="D16" s="15">
        <f>IF(AND('Cuenta Ahorro'!C16&gt;=Catalogo!$B$5,'Cuenta Ahorro'!C16&lt;=Catalogo!$C$5),Catalogo!$D$5,IF(AND('Cuenta Ahorro'!C16&gt;=Catalogo!$B$6,'Cuenta Ahorro'!C16&lt;=Catalogo!$C$6),Catalogo!$D$6,IF(AND('Cuenta Ahorro'!C16&gt;=Catalogo!$B$7,'Cuenta Ahorro'!C16&lt;=Catalogo!$C$7),Catalogo!$D$7,IF(AND('Cuenta Ahorro'!C16&gt;=Catalogo!$B$8,'Cuenta Ahorro'!C16&lt;=Catalogo!$C$8),Catalogo!$D$8,IF(AND('Cuenta Ahorro'!C16&gt;=Catalogo!$B$9,'Cuenta Ahorro'!C16&lt;=Catalogo!$C$9),Catalogo!$D$9,IF(AND('Cuenta Ahorro'!C16&gt;=Catalogo!$B$10,'Cuenta Ahorro'!C16&lt;=Catalogo!$C$10),Catalogo!$D$10,IF(AND('Cuenta Ahorro'!C16&gt;=Catalogo!$B$11,'Cuenta Ahorro'!C16&lt;=Catalogo!$C$11),Catalogo!$D$11,IF(AND('Cuenta Ahorro'!C16&gt;=Catalogo!$B$12),Catalogo!$D$12,0))))))))</f>
        <v>0</v>
      </c>
      <c r="E16" s="16">
        <f t="shared" si="1"/>
        <v>0</v>
      </c>
    </row>
    <row r="17" spans="2:5" x14ac:dyDescent="0.35">
      <c r="B17" s="17">
        <f t="shared" si="2"/>
        <v>5</v>
      </c>
      <c r="C17" s="14">
        <f t="shared" si="0"/>
        <v>0</v>
      </c>
      <c r="D17" s="15">
        <f>IF(AND('Cuenta Ahorro'!C17&gt;=Catalogo!$B$5,'Cuenta Ahorro'!C17&lt;=Catalogo!$C$5),Catalogo!$D$5,IF(AND('Cuenta Ahorro'!C17&gt;=Catalogo!$B$6,'Cuenta Ahorro'!C17&lt;=Catalogo!$C$6),Catalogo!$D$6,IF(AND('Cuenta Ahorro'!C17&gt;=Catalogo!$B$7,'Cuenta Ahorro'!C17&lt;=Catalogo!$C$7),Catalogo!$D$7,IF(AND('Cuenta Ahorro'!C17&gt;=Catalogo!$B$8,'Cuenta Ahorro'!C17&lt;=Catalogo!$C$8),Catalogo!$D$8,IF(AND('Cuenta Ahorro'!C17&gt;=Catalogo!$B$9,'Cuenta Ahorro'!C17&lt;=Catalogo!$C$9),Catalogo!$D$9,IF(AND('Cuenta Ahorro'!C17&gt;=Catalogo!$B$10,'Cuenta Ahorro'!C17&lt;=Catalogo!$C$10),Catalogo!$D$10,IF(AND('Cuenta Ahorro'!C17&gt;=Catalogo!$B$11,'Cuenta Ahorro'!C17&lt;=Catalogo!$C$11),Catalogo!$D$11,IF(AND('Cuenta Ahorro'!C17&gt;=Catalogo!$B$12),Catalogo!$D$12,0))))))))</f>
        <v>0</v>
      </c>
      <c r="E17" s="16">
        <f t="shared" si="1"/>
        <v>0</v>
      </c>
    </row>
    <row r="18" spans="2:5" x14ac:dyDescent="0.35">
      <c r="B18" s="17">
        <f t="shared" si="2"/>
        <v>6</v>
      </c>
      <c r="C18" s="14">
        <f t="shared" si="0"/>
        <v>0</v>
      </c>
      <c r="D18" s="15">
        <f>IF(AND('Cuenta Ahorro'!C18&gt;=Catalogo!$B$5,'Cuenta Ahorro'!C18&lt;=Catalogo!$C$5),Catalogo!$D$5,IF(AND('Cuenta Ahorro'!C18&gt;=Catalogo!$B$6,'Cuenta Ahorro'!C18&lt;=Catalogo!$C$6),Catalogo!$D$6,IF(AND('Cuenta Ahorro'!C18&gt;=Catalogo!$B$7,'Cuenta Ahorro'!C18&lt;=Catalogo!$C$7),Catalogo!$D$7,IF(AND('Cuenta Ahorro'!C18&gt;=Catalogo!$B$8,'Cuenta Ahorro'!C18&lt;=Catalogo!$C$8),Catalogo!$D$8,IF(AND('Cuenta Ahorro'!C18&gt;=Catalogo!$B$9,'Cuenta Ahorro'!C18&lt;=Catalogo!$C$9),Catalogo!$D$9,IF(AND('Cuenta Ahorro'!C18&gt;=Catalogo!$B$10,'Cuenta Ahorro'!C18&lt;=Catalogo!$C$10),Catalogo!$D$10,IF(AND('Cuenta Ahorro'!C18&gt;=Catalogo!$B$11,'Cuenta Ahorro'!C18&lt;=Catalogo!$C$11),Catalogo!$D$11,IF(AND('Cuenta Ahorro'!C18&gt;=Catalogo!$B$12),Catalogo!$D$12,0))))))))</f>
        <v>0</v>
      </c>
      <c r="E18" s="16">
        <f t="shared" si="1"/>
        <v>0</v>
      </c>
    </row>
    <row r="19" spans="2:5" x14ac:dyDescent="0.35">
      <c r="B19" s="17">
        <f t="shared" si="2"/>
        <v>7</v>
      </c>
      <c r="C19" s="14">
        <f t="shared" si="0"/>
        <v>0</v>
      </c>
      <c r="D19" s="15">
        <f>IF(AND('Cuenta Ahorro'!C19&gt;=Catalogo!$B$5,'Cuenta Ahorro'!C19&lt;=Catalogo!$C$5),Catalogo!$D$5,IF(AND('Cuenta Ahorro'!C19&gt;=Catalogo!$B$6,'Cuenta Ahorro'!C19&lt;=Catalogo!$C$6),Catalogo!$D$6,IF(AND('Cuenta Ahorro'!C19&gt;=Catalogo!$B$7,'Cuenta Ahorro'!C19&lt;=Catalogo!$C$7),Catalogo!$D$7,IF(AND('Cuenta Ahorro'!C19&gt;=Catalogo!$B$8,'Cuenta Ahorro'!C19&lt;=Catalogo!$C$8),Catalogo!$D$8,IF(AND('Cuenta Ahorro'!C19&gt;=Catalogo!$B$9,'Cuenta Ahorro'!C19&lt;=Catalogo!$C$9),Catalogo!$D$9,IF(AND('Cuenta Ahorro'!C19&gt;=Catalogo!$B$10,'Cuenta Ahorro'!C19&lt;=Catalogo!$C$10),Catalogo!$D$10,IF(AND('Cuenta Ahorro'!C19&gt;=Catalogo!$B$11,'Cuenta Ahorro'!C19&lt;=Catalogo!$C$11),Catalogo!$D$11,IF(AND('Cuenta Ahorro'!C19&gt;=Catalogo!$B$12),Catalogo!$D$12,0))))))))</f>
        <v>0</v>
      </c>
      <c r="E19" s="16">
        <f t="shared" si="1"/>
        <v>0</v>
      </c>
    </row>
    <row r="20" spans="2:5" x14ac:dyDescent="0.35">
      <c r="B20" s="17">
        <f t="shared" si="2"/>
        <v>8</v>
      </c>
      <c r="C20" s="14">
        <f t="shared" si="0"/>
        <v>0</v>
      </c>
      <c r="D20" s="15">
        <f>IF(AND('Cuenta Ahorro'!C20&gt;=Catalogo!$B$5,'Cuenta Ahorro'!C20&lt;=Catalogo!$C$5),Catalogo!$D$5,IF(AND('Cuenta Ahorro'!C20&gt;=Catalogo!$B$6,'Cuenta Ahorro'!C20&lt;=Catalogo!$C$6),Catalogo!$D$6,IF(AND('Cuenta Ahorro'!C20&gt;=Catalogo!$B$7,'Cuenta Ahorro'!C20&lt;=Catalogo!$C$7),Catalogo!$D$7,IF(AND('Cuenta Ahorro'!C20&gt;=Catalogo!$B$8,'Cuenta Ahorro'!C20&lt;=Catalogo!$C$8),Catalogo!$D$8,IF(AND('Cuenta Ahorro'!C20&gt;=Catalogo!$B$9,'Cuenta Ahorro'!C20&lt;=Catalogo!$C$9),Catalogo!$D$9,IF(AND('Cuenta Ahorro'!C20&gt;=Catalogo!$B$10,'Cuenta Ahorro'!C20&lt;=Catalogo!$C$10),Catalogo!$D$10,IF(AND('Cuenta Ahorro'!C20&gt;=Catalogo!$B$11,'Cuenta Ahorro'!C20&lt;=Catalogo!$C$11),Catalogo!$D$11,IF(AND('Cuenta Ahorro'!C20&gt;=Catalogo!$B$12),Catalogo!$D$12,0))))))))</f>
        <v>0</v>
      </c>
      <c r="E20" s="16">
        <f t="shared" si="1"/>
        <v>0</v>
      </c>
    </row>
    <row r="21" spans="2:5" x14ac:dyDescent="0.35">
      <c r="B21" s="17">
        <f t="shared" si="2"/>
        <v>9</v>
      </c>
      <c r="C21" s="14">
        <f t="shared" si="0"/>
        <v>0</v>
      </c>
      <c r="D21" s="15">
        <f>IF(AND('Cuenta Ahorro'!C21&gt;=Catalogo!$B$5,'Cuenta Ahorro'!C21&lt;=Catalogo!$C$5),Catalogo!$D$5,IF(AND('Cuenta Ahorro'!C21&gt;=Catalogo!$B$6,'Cuenta Ahorro'!C21&lt;=Catalogo!$C$6),Catalogo!$D$6,IF(AND('Cuenta Ahorro'!C21&gt;=Catalogo!$B$7,'Cuenta Ahorro'!C21&lt;=Catalogo!$C$7),Catalogo!$D$7,IF(AND('Cuenta Ahorro'!C21&gt;=Catalogo!$B$8,'Cuenta Ahorro'!C21&lt;=Catalogo!$C$8),Catalogo!$D$8,IF(AND('Cuenta Ahorro'!C21&gt;=Catalogo!$B$9,'Cuenta Ahorro'!C21&lt;=Catalogo!$C$9),Catalogo!$D$9,IF(AND('Cuenta Ahorro'!C21&gt;=Catalogo!$B$10,'Cuenta Ahorro'!C21&lt;=Catalogo!$C$10),Catalogo!$D$10,IF(AND('Cuenta Ahorro'!C21&gt;=Catalogo!$B$11,'Cuenta Ahorro'!C21&lt;=Catalogo!$C$11),Catalogo!$D$11,IF(AND('Cuenta Ahorro'!C21&gt;=Catalogo!$B$12),Catalogo!$D$12,0))))))))</f>
        <v>0</v>
      </c>
      <c r="E21" s="16">
        <f t="shared" si="1"/>
        <v>0</v>
      </c>
    </row>
    <row r="22" spans="2:5" x14ac:dyDescent="0.35">
      <c r="B22" s="17">
        <f t="shared" si="2"/>
        <v>10</v>
      </c>
      <c r="C22" s="14">
        <f t="shared" si="0"/>
        <v>0</v>
      </c>
      <c r="D22" s="15">
        <f>IF(AND('Cuenta Ahorro'!C22&gt;=Catalogo!$B$5,'Cuenta Ahorro'!C22&lt;=Catalogo!$C$5),Catalogo!$D$5,IF(AND('Cuenta Ahorro'!C22&gt;=Catalogo!$B$6,'Cuenta Ahorro'!C22&lt;=Catalogo!$C$6),Catalogo!$D$6,IF(AND('Cuenta Ahorro'!C22&gt;=Catalogo!$B$7,'Cuenta Ahorro'!C22&lt;=Catalogo!$C$7),Catalogo!$D$7,IF(AND('Cuenta Ahorro'!C22&gt;=Catalogo!$B$8,'Cuenta Ahorro'!C22&lt;=Catalogo!$C$8),Catalogo!$D$8,IF(AND('Cuenta Ahorro'!C22&gt;=Catalogo!$B$9,'Cuenta Ahorro'!C22&lt;=Catalogo!$C$9),Catalogo!$D$9,IF(AND('Cuenta Ahorro'!C22&gt;=Catalogo!$B$10,'Cuenta Ahorro'!C22&lt;=Catalogo!$C$10),Catalogo!$D$10,IF(AND('Cuenta Ahorro'!C22&gt;=Catalogo!$B$11,'Cuenta Ahorro'!C22&lt;=Catalogo!$C$11),Catalogo!$D$11,IF(AND('Cuenta Ahorro'!C22&gt;=Catalogo!$B$12),Catalogo!$D$12,0))))))))</f>
        <v>0</v>
      </c>
      <c r="E22" s="16">
        <f t="shared" si="1"/>
        <v>0</v>
      </c>
    </row>
    <row r="23" spans="2:5" x14ac:dyDescent="0.35">
      <c r="B23" s="17">
        <f t="shared" si="2"/>
        <v>11</v>
      </c>
      <c r="C23" s="14">
        <f t="shared" si="0"/>
        <v>0</v>
      </c>
      <c r="D23" s="15">
        <f>IF(AND('Cuenta Ahorro'!C23&gt;=Catalogo!$B$5,'Cuenta Ahorro'!C23&lt;=Catalogo!$C$5),Catalogo!$D$5,IF(AND('Cuenta Ahorro'!C23&gt;=Catalogo!$B$6,'Cuenta Ahorro'!C23&lt;=Catalogo!$C$6),Catalogo!$D$6,IF(AND('Cuenta Ahorro'!C23&gt;=Catalogo!$B$7,'Cuenta Ahorro'!C23&lt;=Catalogo!$C$7),Catalogo!$D$7,IF(AND('Cuenta Ahorro'!C23&gt;=Catalogo!$B$8,'Cuenta Ahorro'!C23&lt;=Catalogo!$C$8),Catalogo!$D$8,IF(AND('Cuenta Ahorro'!C23&gt;=Catalogo!$B$9,'Cuenta Ahorro'!C23&lt;=Catalogo!$C$9),Catalogo!$D$9,IF(AND('Cuenta Ahorro'!C23&gt;=Catalogo!$B$10,'Cuenta Ahorro'!C23&lt;=Catalogo!$C$10),Catalogo!$D$10,IF(AND('Cuenta Ahorro'!C23&gt;=Catalogo!$B$11,'Cuenta Ahorro'!C23&lt;=Catalogo!$C$11),Catalogo!$D$11,IF(AND('Cuenta Ahorro'!C23&gt;=Catalogo!$B$12),Catalogo!$D$12,0))))))))</f>
        <v>0</v>
      </c>
      <c r="E23" s="16">
        <f t="shared" si="1"/>
        <v>0</v>
      </c>
    </row>
    <row r="24" spans="2:5" x14ac:dyDescent="0.35">
      <c r="B24" s="17">
        <f t="shared" si="2"/>
        <v>12</v>
      </c>
      <c r="C24" s="14">
        <f t="shared" si="0"/>
        <v>0</v>
      </c>
      <c r="D24" s="15">
        <f>IF(AND('Cuenta Ahorro'!C24&gt;=Catalogo!$B$5,'Cuenta Ahorro'!C24&lt;=Catalogo!$C$5),Catalogo!$D$5,IF(AND('Cuenta Ahorro'!C24&gt;=Catalogo!$B$6,'Cuenta Ahorro'!C24&lt;=Catalogo!$C$6),Catalogo!$D$6,IF(AND('Cuenta Ahorro'!C24&gt;=Catalogo!$B$7,'Cuenta Ahorro'!C24&lt;=Catalogo!$C$7),Catalogo!$D$7,IF(AND('Cuenta Ahorro'!C24&gt;=Catalogo!$B$8,'Cuenta Ahorro'!C24&lt;=Catalogo!$C$8),Catalogo!$D$8,IF(AND('Cuenta Ahorro'!C24&gt;=Catalogo!$B$9,'Cuenta Ahorro'!C24&lt;=Catalogo!$C$9),Catalogo!$D$9,IF(AND('Cuenta Ahorro'!C24&gt;=Catalogo!$B$10,'Cuenta Ahorro'!C24&lt;=Catalogo!$C$10),Catalogo!$D$10,IF(AND('Cuenta Ahorro'!C24&gt;=Catalogo!$B$11,'Cuenta Ahorro'!C24&lt;=Catalogo!$C$11),Catalogo!$D$11,IF(AND('Cuenta Ahorro'!C24&gt;=Catalogo!$B$12),Catalogo!$D$12,0))))))))</f>
        <v>0</v>
      </c>
      <c r="E24" s="16">
        <f t="shared" si="1"/>
        <v>0</v>
      </c>
    </row>
    <row r="25" spans="2:5" x14ac:dyDescent="0.35">
      <c r="B25" s="17">
        <f t="shared" si="2"/>
        <v>13</v>
      </c>
      <c r="C25" s="14">
        <f t="shared" si="0"/>
        <v>0</v>
      </c>
      <c r="D25" s="15">
        <f>IF(AND('Cuenta Ahorro'!C25&gt;=Catalogo!$B$5,'Cuenta Ahorro'!C25&lt;=Catalogo!$C$5),Catalogo!$D$5,IF(AND('Cuenta Ahorro'!C25&gt;=Catalogo!$B$6,'Cuenta Ahorro'!C25&lt;=Catalogo!$C$6),Catalogo!$D$6,IF(AND('Cuenta Ahorro'!C25&gt;=Catalogo!$B$7,'Cuenta Ahorro'!C25&lt;=Catalogo!$C$7),Catalogo!$D$7,IF(AND('Cuenta Ahorro'!C25&gt;=Catalogo!$B$8,'Cuenta Ahorro'!C25&lt;=Catalogo!$C$8),Catalogo!$D$8,IF(AND('Cuenta Ahorro'!C25&gt;=Catalogo!$B$9,'Cuenta Ahorro'!C25&lt;=Catalogo!$C$9),Catalogo!$D$9,IF(AND('Cuenta Ahorro'!C25&gt;=Catalogo!$B$10,'Cuenta Ahorro'!C25&lt;=Catalogo!$C$10),Catalogo!$D$10,IF(AND('Cuenta Ahorro'!C25&gt;=Catalogo!$B$11,'Cuenta Ahorro'!C25&lt;=Catalogo!$C$11),Catalogo!$D$11,IF(AND('Cuenta Ahorro'!C25&gt;=Catalogo!$B$12),Catalogo!$D$12,0))))))))</f>
        <v>0</v>
      </c>
      <c r="E25" s="16">
        <f t="shared" si="1"/>
        <v>0</v>
      </c>
    </row>
    <row r="26" spans="2:5" x14ac:dyDescent="0.35">
      <c r="B26" s="17">
        <f t="shared" si="2"/>
        <v>14</v>
      </c>
      <c r="C26" s="14">
        <f t="shared" si="0"/>
        <v>0</v>
      </c>
      <c r="D26" s="15">
        <f>IF(AND('Cuenta Ahorro'!C26&gt;=Catalogo!$B$5,'Cuenta Ahorro'!C26&lt;=Catalogo!$C$5),Catalogo!$D$5,IF(AND('Cuenta Ahorro'!C26&gt;=Catalogo!$B$6,'Cuenta Ahorro'!C26&lt;=Catalogo!$C$6),Catalogo!$D$6,IF(AND('Cuenta Ahorro'!C26&gt;=Catalogo!$B$7,'Cuenta Ahorro'!C26&lt;=Catalogo!$C$7),Catalogo!$D$7,IF(AND('Cuenta Ahorro'!C26&gt;=Catalogo!$B$8,'Cuenta Ahorro'!C26&lt;=Catalogo!$C$8),Catalogo!$D$8,IF(AND('Cuenta Ahorro'!C26&gt;=Catalogo!$B$9,'Cuenta Ahorro'!C26&lt;=Catalogo!$C$9),Catalogo!$D$9,IF(AND('Cuenta Ahorro'!C26&gt;=Catalogo!$B$10,'Cuenta Ahorro'!C26&lt;=Catalogo!$C$10),Catalogo!$D$10,IF(AND('Cuenta Ahorro'!C26&gt;=Catalogo!$B$11,'Cuenta Ahorro'!C26&lt;=Catalogo!$C$11),Catalogo!$D$11,IF(AND('Cuenta Ahorro'!C26&gt;=Catalogo!$B$12),Catalogo!$D$12,0))))))))</f>
        <v>0</v>
      </c>
      <c r="E26" s="16">
        <f t="shared" si="1"/>
        <v>0</v>
      </c>
    </row>
    <row r="27" spans="2:5" x14ac:dyDescent="0.35">
      <c r="B27" s="17">
        <f t="shared" si="2"/>
        <v>15</v>
      </c>
      <c r="C27" s="14">
        <f t="shared" si="0"/>
        <v>0</v>
      </c>
      <c r="D27" s="15">
        <f>IF(AND('Cuenta Ahorro'!C27&gt;=Catalogo!$B$5,'Cuenta Ahorro'!C27&lt;=Catalogo!$C$5),Catalogo!$D$5,IF(AND('Cuenta Ahorro'!C27&gt;=Catalogo!$B$6,'Cuenta Ahorro'!C27&lt;=Catalogo!$C$6),Catalogo!$D$6,IF(AND('Cuenta Ahorro'!C27&gt;=Catalogo!$B$7,'Cuenta Ahorro'!C27&lt;=Catalogo!$C$7),Catalogo!$D$7,IF(AND('Cuenta Ahorro'!C27&gt;=Catalogo!$B$8,'Cuenta Ahorro'!C27&lt;=Catalogo!$C$8),Catalogo!$D$8,IF(AND('Cuenta Ahorro'!C27&gt;=Catalogo!$B$9,'Cuenta Ahorro'!C27&lt;=Catalogo!$C$9),Catalogo!$D$9,IF(AND('Cuenta Ahorro'!C27&gt;=Catalogo!$B$10,'Cuenta Ahorro'!C27&lt;=Catalogo!$C$10),Catalogo!$D$10,IF(AND('Cuenta Ahorro'!C27&gt;=Catalogo!$B$11,'Cuenta Ahorro'!C27&lt;=Catalogo!$C$11),Catalogo!$D$11,IF(AND('Cuenta Ahorro'!C27&gt;=Catalogo!$B$12),Catalogo!$D$12,0))))))))</f>
        <v>0</v>
      </c>
      <c r="E27" s="16">
        <f t="shared" si="1"/>
        <v>0</v>
      </c>
    </row>
    <row r="28" spans="2:5" x14ac:dyDescent="0.35">
      <c r="B28" s="17">
        <f t="shared" si="2"/>
        <v>16</v>
      </c>
      <c r="C28" s="14">
        <f t="shared" si="0"/>
        <v>0</v>
      </c>
      <c r="D28" s="15">
        <f>IF(AND('Cuenta Ahorro'!C28&gt;=Catalogo!$B$5,'Cuenta Ahorro'!C28&lt;=Catalogo!$C$5),Catalogo!$D$5,IF(AND('Cuenta Ahorro'!C28&gt;=Catalogo!$B$6,'Cuenta Ahorro'!C28&lt;=Catalogo!$C$6),Catalogo!$D$6,IF(AND('Cuenta Ahorro'!C28&gt;=Catalogo!$B$7,'Cuenta Ahorro'!C28&lt;=Catalogo!$C$7),Catalogo!$D$7,IF(AND('Cuenta Ahorro'!C28&gt;=Catalogo!$B$8,'Cuenta Ahorro'!C28&lt;=Catalogo!$C$8),Catalogo!$D$8,IF(AND('Cuenta Ahorro'!C28&gt;=Catalogo!$B$9,'Cuenta Ahorro'!C28&lt;=Catalogo!$C$9),Catalogo!$D$9,IF(AND('Cuenta Ahorro'!C28&gt;=Catalogo!$B$10,'Cuenta Ahorro'!C28&lt;=Catalogo!$C$10),Catalogo!$D$10,IF(AND('Cuenta Ahorro'!C28&gt;=Catalogo!$B$11,'Cuenta Ahorro'!C28&lt;=Catalogo!$C$11),Catalogo!$D$11,IF(AND('Cuenta Ahorro'!C28&gt;=Catalogo!$B$12),Catalogo!$D$12,0))))))))</f>
        <v>0</v>
      </c>
      <c r="E28" s="16">
        <f t="shared" si="1"/>
        <v>0</v>
      </c>
    </row>
    <row r="29" spans="2:5" x14ac:dyDescent="0.35">
      <c r="B29" s="17">
        <f t="shared" si="2"/>
        <v>17</v>
      </c>
      <c r="C29" s="14">
        <f t="shared" si="0"/>
        <v>0</v>
      </c>
      <c r="D29" s="15">
        <f>IF(AND('Cuenta Ahorro'!C29&gt;=Catalogo!$B$5,'Cuenta Ahorro'!C29&lt;=Catalogo!$C$5),Catalogo!$D$5,IF(AND('Cuenta Ahorro'!C29&gt;=Catalogo!$B$6,'Cuenta Ahorro'!C29&lt;=Catalogo!$C$6),Catalogo!$D$6,IF(AND('Cuenta Ahorro'!C29&gt;=Catalogo!$B$7,'Cuenta Ahorro'!C29&lt;=Catalogo!$C$7),Catalogo!$D$7,IF(AND('Cuenta Ahorro'!C29&gt;=Catalogo!$B$8,'Cuenta Ahorro'!C29&lt;=Catalogo!$C$8),Catalogo!$D$8,IF(AND('Cuenta Ahorro'!C29&gt;=Catalogo!$B$9,'Cuenta Ahorro'!C29&lt;=Catalogo!$C$9),Catalogo!$D$9,IF(AND('Cuenta Ahorro'!C29&gt;=Catalogo!$B$10,'Cuenta Ahorro'!C29&lt;=Catalogo!$C$10),Catalogo!$D$10,IF(AND('Cuenta Ahorro'!C29&gt;=Catalogo!$B$11,'Cuenta Ahorro'!C29&lt;=Catalogo!$C$11),Catalogo!$D$11,IF(AND('Cuenta Ahorro'!C29&gt;=Catalogo!$B$12),Catalogo!$D$12,0))))))))</f>
        <v>0</v>
      </c>
      <c r="E29" s="16">
        <f t="shared" si="1"/>
        <v>0</v>
      </c>
    </row>
    <row r="30" spans="2:5" x14ac:dyDescent="0.35">
      <c r="B30" s="17">
        <f t="shared" si="2"/>
        <v>18</v>
      </c>
      <c r="C30" s="14">
        <f t="shared" si="0"/>
        <v>0</v>
      </c>
      <c r="D30" s="15">
        <f>IF(AND('Cuenta Ahorro'!C30&gt;=Catalogo!$B$5,'Cuenta Ahorro'!C30&lt;=Catalogo!$C$5),Catalogo!$D$5,IF(AND('Cuenta Ahorro'!C30&gt;=Catalogo!$B$6,'Cuenta Ahorro'!C30&lt;=Catalogo!$C$6),Catalogo!$D$6,IF(AND('Cuenta Ahorro'!C30&gt;=Catalogo!$B$7,'Cuenta Ahorro'!C30&lt;=Catalogo!$C$7),Catalogo!$D$7,IF(AND('Cuenta Ahorro'!C30&gt;=Catalogo!$B$8,'Cuenta Ahorro'!C30&lt;=Catalogo!$C$8),Catalogo!$D$8,IF(AND('Cuenta Ahorro'!C30&gt;=Catalogo!$B$9,'Cuenta Ahorro'!C30&lt;=Catalogo!$C$9),Catalogo!$D$9,IF(AND('Cuenta Ahorro'!C30&gt;=Catalogo!$B$10,'Cuenta Ahorro'!C30&lt;=Catalogo!$C$10),Catalogo!$D$10,IF(AND('Cuenta Ahorro'!C30&gt;=Catalogo!$B$11,'Cuenta Ahorro'!C30&lt;=Catalogo!$C$11),Catalogo!$D$11,IF(AND('Cuenta Ahorro'!C30&gt;=Catalogo!$B$12),Catalogo!$D$12,0))))))))</f>
        <v>0</v>
      </c>
      <c r="E30" s="16">
        <f t="shared" si="1"/>
        <v>0</v>
      </c>
    </row>
    <row r="31" spans="2:5" x14ac:dyDescent="0.35">
      <c r="B31" s="17">
        <f t="shared" si="2"/>
        <v>19</v>
      </c>
      <c r="C31" s="14">
        <f t="shared" si="0"/>
        <v>0</v>
      </c>
      <c r="D31" s="15">
        <f>IF(AND('Cuenta Ahorro'!C31&gt;=Catalogo!$B$5,'Cuenta Ahorro'!C31&lt;=Catalogo!$C$5),Catalogo!$D$5,IF(AND('Cuenta Ahorro'!C31&gt;=Catalogo!$B$6,'Cuenta Ahorro'!C31&lt;=Catalogo!$C$6),Catalogo!$D$6,IF(AND('Cuenta Ahorro'!C31&gt;=Catalogo!$B$7,'Cuenta Ahorro'!C31&lt;=Catalogo!$C$7),Catalogo!$D$7,IF(AND('Cuenta Ahorro'!C31&gt;=Catalogo!$B$8,'Cuenta Ahorro'!C31&lt;=Catalogo!$C$8),Catalogo!$D$8,IF(AND('Cuenta Ahorro'!C31&gt;=Catalogo!$B$9,'Cuenta Ahorro'!C31&lt;=Catalogo!$C$9),Catalogo!$D$9,IF(AND('Cuenta Ahorro'!C31&gt;=Catalogo!$B$10,'Cuenta Ahorro'!C31&lt;=Catalogo!$C$10),Catalogo!$D$10,IF(AND('Cuenta Ahorro'!C31&gt;=Catalogo!$B$11,'Cuenta Ahorro'!C31&lt;=Catalogo!$C$11),Catalogo!$D$11,IF(AND('Cuenta Ahorro'!C31&gt;=Catalogo!$B$12),Catalogo!$D$12,0))))))))</f>
        <v>0</v>
      </c>
      <c r="E31" s="16">
        <f t="shared" si="1"/>
        <v>0</v>
      </c>
    </row>
    <row r="32" spans="2:5" x14ac:dyDescent="0.35">
      <c r="B32" s="17">
        <f t="shared" si="2"/>
        <v>20</v>
      </c>
      <c r="C32" s="14">
        <f t="shared" si="0"/>
        <v>0</v>
      </c>
      <c r="D32" s="15">
        <f>IF(AND('Cuenta Ahorro'!C32&gt;=Catalogo!$B$5,'Cuenta Ahorro'!C32&lt;=Catalogo!$C$5),Catalogo!$D$5,IF(AND('Cuenta Ahorro'!C32&gt;=Catalogo!$B$6,'Cuenta Ahorro'!C32&lt;=Catalogo!$C$6),Catalogo!$D$6,IF(AND('Cuenta Ahorro'!C32&gt;=Catalogo!$B$7,'Cuenta Ahorro'!C32&lt;=Catalogo!$C$7),Catalogo!$D$7,IF(AND('Cuenta Ahorro'!C32&gt;=Catalogo!$B$8,'Cuenta Ahorro'!C32&lt;=Catalogo!$C$8),Catalogo!$D$8,IF(AND('Cuenta Ahorro'!C32&gt;=Catalogo!$B$9,'Cuenta Ahorro'!C32&lt;=Catalogo!$C$9),Catalogo!$D$9,IF(AND('Cuenta Ahorro'!C32&gt;=Catalogo!$B$10,'Cuenta Ahorro'!C32&lt;=Catalogo!$C$10),Catalogo!$D$10,IF(AND('Cuenta Ahorro'!C32&gt;=Catalogo!$B$11,'Cuenta Ahorro'!C32&lt;=Catalogo!$C$11),Catalogo!$D$11,IF(AND('Cuenta Ahorro'!C32&gt;=Catalogo!$B$12),Catalogo!$D$12,0))))))))</f>
        <v>0</v>
      </c>
      <c r="E32" s="16">
        <f t="shared" si="1"/>
        <v>0</v>
      </c>
    </row>
    <row r="33" spans="2:5" x14ac:dyDescent="0.35">
      <c r="B33" s="17">
        <f t="shared" si="2"/>
        <v>21</v>
      </c>
      <c r="C33" s="14">
        <f t="shared" si="0"/>
        <v>0</v>
      </c>
      <c r="D33" s="15">
        <f>IF(AND('Cuenta Ahorro'!C33&gt;=Catalogo!$B$5,'Cuenta Ahorro'!C33&lt;=Catalogo!$C$5),Catalogo!$D$5,IF(AND('Cuenta Ahorro'!C33&gt;=Catalogo!$B$6,'Cuenta Ahorro'!C33&lt;=Catalogo!$C$6),Catalogo!$D$6,IF(AND('Cuenta Ahorro'!C33&gt;=Catalogo!$B$7,'Cuenta Ahorro'!C33&lt;=Catalogo!$C$7),Catalogo!$D$7,IF(AND('Cuenta Ahorro'!C33&gt;=Catalogo!$B$8,'Cuenta Ahorro'!C33&lt;=Catalogo!$C$8),Catalogo!$D$8,IF(AND('Cuenta Ahorro'!C33&gt;=Catalogo!$B$9,'Cuenta Ahorro'!C33&lt;=Catalogo!$C$9),Catalogo!$D$9,IF(AND('Cuenta Ahorro'!C33&gt;=Catalogo!$B$10,'Cuenta Ahorro'!C33&lt;=Catalogo!$C$10),Catalogo!$D$10,IF(AND('Cuenta Ahorro'!C33&gt;=Catalogo!$B$11,'Cuenta Ahorro'!C33&lt;=Catalogo!$C$11),Catalogo!$D$11,IF(AND('Cuenta Ahorro'!C33&gt;=Catalogo!$B$12),Catalogo!$D$12,0))))))))</f>
        <v>0</v>
      </c>
      <c r="E33" s="16">
        <f t="shared" si="1"/>
        <v>0</v>
      </c>
    </row>
    <row r="34" spans="2:5" x14ac:dyDescent="0.35">
      <c r="B34" s="17">
        <f t="shared" si="2"/>
        <v>22</v>
      </c>
      <c r="C34" s="14">
        <f t="shared" si="0"/>
        <v>0</v>
      </c>
      <c r="D34" s="15">
        <f>IF(AND('Cuenta Ahorro'!C34&gt;=Catalogo!$B$5,'Cuenta Ahorro'!C34&lt;=Catalogo!$C$5),Catalogo!$D$5,IF(AND('Cuenta Ahorro'!C34&gt;=Catalogo!$B$6,'Cuenta Ahorro'!C34&lt;=Catalogo!$C$6),Catalogo!$D$6,IF(AND('Cuenta Ahorro'!C34&gt;=Catalogo!$B$7,'Cuenta Ahorro'!C34&lt;=Catalogo!$C$7),Catalogo!$D$7,IF(AND('Cuenta Ahorro'!C34&gt;=Catalogo!$B$8,'Cuenta Ahorro'!C34&lt;=Catalogo!$C$8),Catalogo!$D$8,IF(AND('Cuenta Ahorro'!C34&gt;=Catalogo!$B$9,'Cuenta Ahorro'!C34&lt;=Catalogo!$C$9),Catalogo!$D$9,IF(AND('Cuenta Ahorro'!C34&gt;=Catalogo!$B$10,'Cuenta Ahorro'!C34&lt;=Catalogo!$C$10),Catalogo!$D$10,IF(AND('Cuenta Ahorro'!C34&gt;=Catalogo!$B$11,'Cuenta Ahorro'!C34&lt;=Catalogo!$C$11),Catalogo!$D$11,IF(AND('Cuenta Ahorro'!C34&gt;=Catalogo!$B$12),Catalogo!$D$12,0))))))))</f>
        <v>0</v>
      </c>
      <c r="E34" s="16">
        <f t="shared" si="1"/>
        <v>0</v>
      </c>
    </row>
    <row r="35" spans="2:5" x14ac:dyDescent="0.35">
      <c r="B35" s="17">
        <f t="shared" si="2"/>
        <v>23</v>
      </c>
      <c r="C35" s="14">
        <f t="shared" si="0"/>
        <v>0</v>
      </c>
      <c r="D35" s="15">
        <f>IF(AND('Cuenta Ahorro'!C35&gt;=Catalogo!$B$5,'Cuenta Ahorro'!C35&lt;=Catalogo!$C$5),Catalogo!$D$5,IF(AND('Cuenta Ahorro'!C35&gt;=Catalogo!$B$6,'Cuenta Ahorro'!C35&lt;=Catalogo!$C$6),Catalogo!$D$6,IF(AND('Cuenta Ahorro'!C35&gt;=Catalogo!$B$7,'Cuenta Ahorro'!C35&lt;=Catalogo!$C$7),Catalogo!$D$7,IF(AND('Cuenta Ahorro'!C35&gt;=Catalogo!$B$8,'Cuenta Ahorro'!C35&lt;=Catalogo!$C$8),Catalogo!$D$8,IF(AND('Cuenta Ahorro'!C35&gt;=Catalogo!$B$9,'Cuenta Ahorro'!C35&lt;=Catalogo!$C$9),Catalogo!$D$9,IF(AND('Cuenta Ahorro'!C35&gt;=Catalogo!$B$10,'Cuenta Ahorro'!C35&lt;=Catalogo!$C$10),Catalogo!$D$10,IF(AND('Cuenta Ahorro'!C35&gt;=Catalogo!$B$11,'Cuenta Ahorro'!C35&lt;=Catalogo!$C$11),Catalogo!$D$11,IF(AND('Cuenta Ahorro'!C35&gt;=Catalogo!$B$12),Catalogo!$D$12,0))))))))</f>
        <v>0</v>
      </c>
      <c r="E35" s="16">
        <f t="shared" si="1"/>
        <v>0</v>
      </c>
    </row>
    <row r="36" spans="2:5" x14ac:dyDescent="0.35">
      <c r="B36" s="17">
        <f t="shared" si="2"/>
        <v>24</v>
      </c>
      <c r="C36" s="14">
        <f t="shared" si="0"/>
        <v>0</v>
      </c>
      <c r="D36" s="15">
        <f>IF(AND('Cuenta Ahorro'!C36&gt;=Catalogo!$B$5,'Cuenta Ahorro'!C36&lt;=Catalogo!$C$5),Catalogo!$D$5,IF(AND('Cuenta Ahorro'!C36&gt;=Catalogo!$B$6,'Cuenta Ahorro'!C36&lt;=Catalogo!$C$6),Catalogo!$D$6,IF(AND('Cuenta Ahorro'!C36&gt;=Catalogo!$B$7,'Cuenta Ahorro'!C36&lt;=Catalogo!$C$7),Catalogo!$D$7,IF(AND('Cuenta Ahorro'!C36&gt;=Catalogo!$B$8,'Cuenta Ahorro'!C36&lt;=Catalogo!$C$8),Catalogo!$D$8,IF(AND('Cuenta Ahorro'!C36&gt;=Catalogo!$B$9,'Cuenta Ahorro'!C36&lt;=Catalogo!$C$9),Catalogo!$D$9,IF(AND('Cuenta Ahorro'!C36&gt;=Catalogo!$B$10,'Cuenta Ahorro'!C36&lt;=Catalogo!$C$10),Catalogo!$D$10,IF(AND('Cuenta Ahorro'!C36&gt;=Catalogo!$B$11,'Cuenta Ahorro'!C36&lt;=Catalogo!$C$11),Catalogo!$D$11,IF(AND('Cuenta Ahorro'!C36&gt;=Catalogo!$B$12),Catalogo!$D$12,0))))))))</f>
        <v>0</v>
      </c>
      <c r="E36" s="16">
        <f t="shared" si="1"/>
        <v>0</v>
      </c>
    </row>
    <row r="37" spans="2:5" x14ac:dyDescent="0.35">
      <c r="B37" s="17">
        <f t="shared" si="2"/>
        <v>25</v>
      </c>
      <c r="C37" s="14">
        <f t="shared" si="0"/>
        <v>0</v>
      </c>
      <c r="D37" s="15">
        <f>IF(AND('Cuenta Ahorro'!C37&gt;=Catalogo!$B$5,'Cuenta Ahorro'!C37&lt;=Catalogo!$C$5),Catalogo!$D$5,IF(AND('Cuenta Ahorro'!C37&gt;=Catalogo!$B$6,'Cuenta Ahorro'!C37&lt;=Catalogo!$C$6),Catalogo!$D$6,IF(AND('Cuenta Ahorro'!C37&gt;=Catalogo!$B$7,'Cuenta Ahorro'!C37&lt;=Catalogo!$C$7),Catalogo!$D$7,IF(AND('Cuenta Ahorro'!C37&gt;=Catalogo!$B$8,'Cuenta Ahorro'!C37&lt;=Catalogo!$C$8),Catalogo!$D$8,IF(AND('Cuenta Ahorro'!C37&gt;=Catalogo!$B$9,'Cuenta Ahorro'!C37&lt;=Catalogo!$C$9),Catalogo!$D$9,IF(AND('Cuenta Ahorro'!C37&gt;=Catalogo!$B$10,'Cuenta Ahorro'!C37&lt;=Catalogo!$C$10),Catalogo!$D$10,IF(AND('Cuenta Ahorro'!C37&gt;=Catalogo!$B$11,'Cuenta Ahorro'!C37&lt;=Catalogo!$C$11),Catalogo!$D$11,IF(AND('Cuenta Ahorro'!C37&gt;=Catalogo!$B$12),Catalogo!$D$12,0))))))))</f>
        <v>0</v>
      </c>
      <c r="E37" s="16">
        <f t="shared" si="1"/>
        <v>0</v>
      </c>
    </row>
    <row r="38" spans="2:5" x14ac:dyDescent="0.35">
      <c r="B38" s="17">
        <f t="shared" si="2"/>
        <v>26</v>
      </c>
      <c r="C38" s="14">
        <f t="shared" si="0"/>
        <v>0</v>
      </c>
      <c r="D38" s="15">
        <f>IF(AND('Cuenta Ahorro'!C38&gt;=Catalogo!$B$5,'Cuenta Ahorro'!C38&lt;=Catalogo!$C$5),Catalogo!$D$5,IF(AND('Cuenta Ahorro'!C38&gt;=Catalogo!$B$6,'Cuenta Ahorro'!C38&lt;=Catalogo!$C$6),Catalogo!$D$6,IF(AND('Cuenta Ahorro'!C38&gt;=Catalogo!$B$7,'Cuenta Ahorro'!C38&lt;=Catalogo!$C$7),Catalogo!$D$7,IF(AND('Cuenta Ahorro'!C38&gt;=Catalogo!$B$8,'Cuenta Ahorro'!C38&lt;=Catalogo!$C$8),Catalogo!$D$8,IF(AND('Cuenta Ahorro'!C38&gt;=Catalogo!$B$9,'Cuenta Ahorro'!C38&lt;=Catalogo!$C$9),Catalogo!$D$9,IF(AND('Cuenta Ahorro'!C38&gt;=Catalogo!$B$10,'Cuenta Ahorro'!C38&lt;=Catalogo!$C$10),Catalogo!$D$10,IF(AND('Cuenta Ahorro'!C38&gt;=Catalogo!$B$11,'Cuenta Ahorro'!C38&lt;=Catalogo!$C$11),Catalogo!$D$11,IF(AND('Cuenta Ahorro'!C38&gt;=Catalogo!$B$12),Catalogo!$D$12,0))))))))</f>
        <v>0</v>
      </c>
      <c r="E38" s="16">
        <f t="shared" si="1"/>
        <v>0</v>
      </c>
    </row>
    <row r="39" spans="2:5" x14ac:dyDescent="0.35">
      <c r="B39" s="17">
        <f t="shared" si="2"/>
        <v>27</v>
      </c>
      <c r="C39" s="14">
        <f t="shared" si="0"/>
        <v>0</v>
      </c>
      <c r="D39" s="15">
        <f>IF(AND('Cuenta Ahorro'!C39&gt;=Catalogo!$B$5,'Cuenta Ahorro'!C39&lt;=Catalogo!$C$5),Catalogo!$D$5,IF(AND('Cuenta Ahorro'!C39&gt;=Catalogo!$B$6,'Cuenta Ahorro'!C39&lt;=Catalogo!$C$6),Catalogo!$D$6,IF(AND('Cuenta Ahorro'!C39&gt;=Catalogo!$B$7,'Cuenta Ahorro'!C39&lt;=Catalogo!$C$7),Catalogo!$D$7,IF(AND('Cuenta Ahorro'!C39&gt;=Catalogo!$B$8,'Cuenta Ahorro'!C39&lt;=Catalogo!$C$8),Catalogo!$D$8,IF(AND('Cuenta Ahorro'!C39&gt;=Catalogo!$B$9,'Cuenta Ahorro'!C39&lt;=Catalogo!$C$9),Catalogo!$D$9,IF(AND('Cuenta Ahorro'!C39&gt;=Catalogo!$B$10,'Cuenta Ahorro'!C39&lt;=Catalogo!$C$10),Catalogo!$D$10,IF(AND('Cuenta Ahorro'!C39&gt;=Catalogo!$B$11,'Cuenta Ahorro'!C39&lt;=Catalogo!$C$11),Catalogo!$D$11,IF(AND('Cuenta Ahorro'!C39&gt;=Catalogo!$B$12),Catalogo!$D$12,0))))))))</f>
        <v>0</v>
      </c>
      <c r="E39" s="16">
        <f t="shared" si="1"/>
        <v>0</v>
      </c>
    </row>
    <row r="40" spans="2:5" x14ac:dyDescent="0.35">
      <c r="B40" s="17">
        <f t="shared" si="2"/>
        <v>28</v>
      </c>
      <c r="C40" s="14">
        <f t="shared" si="0"/>
        <v>0</v>
      </c>
      <c r="D40" s="15">
        <f>IF(AND('Cuenta Ahorro'!C40&gt;=Catalogo!$B$5,'Cuenta Ahorro'!C40&lt;=Catalogo!$C$5),Catalogo!$D$5,IF(AND('Cuenta Ahorro'!C40&gt;=Catalogo!$B$6,'Cuenta Ahorro'!C40&lt;=Catalogo!$C$6),Catalogo!$D$6,IF(AND('Cuenta Ahorro'!C40&gt;=Catalogo!$B$7,'Cuenta Ahorro'!C40&lt;=Catalogo!$C$7),Catalogo!$D$7,IF(AND('Cuenta Ahorro'!C40&gt;=Catalogo!$B$8,'Cuenta Ahorro'!C40&lt;=Catalogo!$C$8),Catalogo!$D$8,IF(AND('Cuenta Ahorro'!C40&gt;=Catalogo!$B$9,'Cuenta Ahorro'!C40&lt;=Catalogo!$C$9),Catalogo!$D$9,IF(AND('Cuenta Ahorro'!C40&gt;=Catalogo!$B$10,'Cuenta Ahorro'!C40&lt;=Catalogo!$C$10),Catalogo!$D$10,IF(AND('Cuenta Ahorro'!C40&gt;=Catalogo!$B$11,'Cuenta Ahorro'!C40&lt;=Catalogo!$C$11),Catalogo!$D$11,IF(AND('Cuenta Ahorro'!C40&gt;=Catalogo!$B$12),Catalogo!$D$12,0))))))))</f>
        <v>0</v>
      </c>
      <c r="E40" s="16">
        <f t="shared" si="1"/>
        <v>0</v>
      </c>
    </row>
    <row r="41" spans="2:5" x14ac:dyDescent="0.35">
      <c r="B41" s="17">
        <f t="shared" si="2"/>
        <v>29</v>
      </c>
      <c r="C41" s="14">
        <f t="shared" si="0"/>
        <v>0</v>
      </c>
      <c r="D41" s="15">
        <f>IF(AND('Cuenta Ahorro'!C41&gt;=Catalogo!$B$5,'Cuenta Ahorro'!C41&lt;=Catalogo!$C$5),Catalogo!$D$5,IF(AND('Cuenta Ahorro'!C41&gt;=Catalogo!$B$6,'Cuenta Ahorro'!C41&lt;=Catalogo!$C$6),Catalogo!$D$6,IF(AND('Cuenta Ahorro'!C41&gt;=Catalogo!$B$7,'Cuenta Ahorro'!C41&lt;=Catalogo!$C$7),Catalogo!$D$7,IF(AND('Cuenta Ahorro'!C41&gt;=Catalogo!$B$8,'Cuenta Ahorro'!C41&lt;=Catalogo!$C$8),Catalogo!$D$8,IF(AND('Cuenta Ahorro'!C41&gt;=Catalogo!$B$9,'Cuenta Ahorro'!C41&lt;=Catalogo!$C$9),Catalogo!$D$9,IF(AND('Cuenta Ahorro'!C41&gt;=Catalogo!$B$10,'Cuenta Ahorro'!C41&lt;=Catalogo!$C$10),Catalogo!$D$10,IF(AND('Cuenta Ahorro'!C41&gt;=Catalogo!$B$11,'Cuenta Ahorro'!C41&lt;=Catalogo!$C$11),Catalogo!$D$11,IF(AND('Cuenta Ahorro'!C41&gt;=Catalogo!$B$12),Catalogo!$D$12,0))))))))</f>
        <v>0</v>
      </c>
      <c r="E41" s="16">
        <f t="shared" si="1"/>
        <v>0</v>
      </c>
    </row>
    <row r="42" spans="2:5" x14ac:dyDescent="0.35">
      <c r="B42" s="17">
        <f t="shared" si="2"/>
        <v>30</v>
      </c>
      <c r="C42" s="14">
        <f t="shared" si="0"/>
        <v>0</v>
      </c>
      <c r="D42" s="15">
        <f>IF(AND('Cuenta Ahorro'!C42&gt;=Catalogo!$B$5,'Cuenta Ahorro'!C42&lt;=Catalogo!$C$5),Catalogo!$D$5,IF(AND('Cuenta Ahorro'!C42&gt;=Catalogo!$B$6,'Cuenta Ahorro'!C42&lt;=Catalogo!$C$6),Catalogo!$D$6,IF(AND('Cuenta Ahorro'!C42&gt;=Catalogo!$B$7,'Cuenta Ahorro'!C42&lt;=Catalogo!$C$7),Catalogo!$D$7,IF(AND('Cuenta Ahorro'!C42&gt;=Catalogo!$B$8,'Cuenta Ahorro'!C42&lt;=Catalogo!$C$8),Catalogo!$D$8,IF(AND('Cuenta Ahorro'!C42&gt;=Catalogo!$B$9,'Cuenta Ahorro'!C42&lt;=Catalogo!$C$9),Catalogo!$D$9,IF(AND('Cuenta Ahorro'!C42&gt;=Catalogo!$B$10,'Cuenta Ahorro'!C42&lt;=Catalogo!$C$10),Catalogo!$D$10,IF(AND('Cuenta Ahorro'!C42&gt;=Catalogo!$B$11,'Cuenta Ahorro'!C42&lt;=Catalogo!$C$11),Catalogo!$D$11,IF(AND('Cuenta Ahorro'!C42&gt;=Catalogo!$B$12),Catalogo!$D$12,0))))))))</f>
        <v>0</v>
      </c>
      <c r="E42" s="16">
        <f t="shared" si="1"/>
        <v>0</v>
      </c>
    </row>
    <row r="43" spans="2:5" x14ac:dyDescent="0.35">
      <c r="B43" s="17">
        <f t="shared" ref="B43" si="3">+B42+1</f>
        <v>31</v>
      </c>
      <c r="C43" s="14"/>
      <c r="D43" s="15">
        <f>IF(AND('Cuenta Ahorro'!C43&gt;=Catalogo!$B$5,'Cuenta Ahorro'!C43&lt;=Catalogo!$C$5),Catalogo!$D$5,IF(AND('Cuenta Ahorro'!C43&gt;=Catalogo!$B$6,'Cuenta Ahorro'!C43&lt;=Catalogo!$C$6),Catalogo!$D$6,IF(AND('Cuenta Ahorro'!C43&gt;=Catalogo!$B$7,'Cuenta Ahorro'!C43&lt;=Catalogo!$C$7),Catalogo!$D$7,IF(AND('Cuenta Ahorro'!C43&gt;=Catalogo!$B$8,'Cuenta Ahorro'!C43&lt;=Catalogo!$C$8),Catalogo!$D$8,IF(AND('Cuenta Ahorro'!C43&gt;=Catalogo!$B$9,'Cuenta Ahorro'!C43&lt;=Catalogo!$C$9),Catalogo!$D$9,IF(AND('Cuenta Ahorro'!C43&gt;=Catalogo!$B$10,'Cuenta Ahorro'!C43&lt;=Catalogo!$C$10),Catalogo!$D$10,IF(AND('Cuenta Ahorro'!C43&gt;=Catalogo!$B$11,'Cuenta Ahorro'!C43&lt;=Catalogo!$C$11),Catalogo!$D$11,IF(AND('Cuenta Ahorro'!C43&gt;=Catalogo!$B$12),Catalogo!$D$12,0))))))))</f>
        <v>0</v>
      </c>
      <c r="E43" s="16">
        <f t="shared" si="1"/>
        <v>0</v>
      </c>
    </row>
  </sheetData>
  <sheetProtection algorithmName="SHA-512" hashValue="lP9SJWQaUbKO3BoK5+iAUO37Xm4T3PGzoDxnfBckcvaDdBfFVlm6SsG7m7zCyp1HVggaMjD1a28zgfZ6ck3Zww==" saltValue="GJ+Z2hb6T+mJFLOOptufTQ==" spinCount="100000" sheet="1" objects="1" scenarios="1" selectLockedCells="1"/>
  <mergeCells count="1">
    <mergeCell ref="B11:E1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eleccione un valor de la lista" error="Debe seleccionar un valor de la lista" xr:uid="{65D529F2-E534-4618-B7AF-75E18CA3A209}">
          <x14:formula1>
            <xm:f>Plazos!$A$1:$A$5</xm:f>
          </x14:formula1>
          <xm:sqref>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32B3-E4B3-4503-9665-E565F5A80340}">
  <dimension ref="B2:I83"/>
  <sheetViews>
    <sheetView showGridLines="0" tabSelected="1" workbookViewId="0">
      <selection activeCell="D4" sqref="D4"/>
    </sheetView>
  </sheetViews>
  <sheetFormatPr baseColWidth="10" defaultColWidth="8.7265625" defaultRowHeight="14.5" x14ac:dyDescent="0.35"/>
  <cols>
    <col min="1" max="1" width="7.81640625" customWidth="1"/>
    <col min="2" max="2" width="21.26953125" style="22" customWidth="1"/>
    <col min="3" max="3" width="14.7265625" style="22" customWidth="1"/>
    <col min="4" max="4" width="11.54296875" style="22" customWidth="1"/>
    <col min="5" max="5" width="12" style="22" customWidth="1"/>
    <col min="6" max="6" width="14.1796875" style="22" customWidth="1"/>
    <col min="7" max="7" width="13.54296875" style="22" customWidth="1"/>
    <col min="8" max="8" width="18.1796875" customWidth="1"/>
    <col min="9" max="9" width="23.7265625" customWidth="1"/>
  </cols>
  <sheetData>
    <row r="2" spans="2:9" x14ac:dyDescent="0.35">
      <c r="F2"/>
      <c r="G2"/>
    </row>
    <row r="3" spans="2:9" x14ac:dyDescent="0.35">
      <c r="C3" s="10" t="s">
        <v>19</v>
      </c>
      <c r="D3" s="34"/>
      <c r="G3"/>
      <c r="I3" s="23"/>
    </row>
    <row r="4" spans="2:9" x14ac:dyDescent="0.35">
      <c r="C4" s="10" t="s">
        <v>20</v>
      </c>
      <c r="D4" s="35">
        <v>180</v>
      </c>
      <c r="G4"/>
      <c r="I4" s="23"/>
    </row>
    <row r="5" spans="2:9" x14ac:dyDescent="0.35">
      <c r="B5" s="24"/>
      <c r="C5" s="24"/>
      <c r="D5" s="24"/>
      <c r="F5"/>
      <c r="G5"/>
      <c r="I5" s="23"/>
    </row>
    <row r="6" spans="2:9" x14ac:dyDescent="0.35">
      <c r="B6" s="24"/>
      <c r="C6" s="24"/>
      <c r="D6" s="24"/>
      <c r="F6"/>
      <c r="G6"/>
      <c r="I6" s="23"/>
    </row>
    <row r="7" spans="2:9" x14ac:dyDescent="0.35">
      <c r="B7" s="24"/>
      <c r="F7" s="36"/>
      <c r="I7" s="23"/>
    </row>
    <row r="8" spans="2:9" x14ac:dyDescent="0.35">
      <c r="I8" s="23"/>
    </row>
    <row r="9" spans="2:9" x14ac:dyDescent="0.35">
      <c r="B9" s="27" t="s">
        <v>29</v>
      </c>
      <c r="C9" s="27"/>
      <c r="D9" s="27">
        <v>90</v>
      </c>
      <c r="E9" s="27">
        <v>180</v>
      </c>
      <c r="F9" s="27">
        <v>365</v>
      </c>
      <c r="G9" s="27">
        <v>540</v>
      </c>
      <c r="H9" s="27">
        <v>730</v>
      </c>
      <c r="I9" s="27" t="s">
        <v>21</v>
      </c>
    </row>
    <row r="10" spans="2:9" x14ac:dyDescent="0.35">
      <c r="B10" s="28">
        <v>1000</v>
      </c>
      <c r="C10" s="28">
        <v>49999.99</v>
      </c>
      <c r="D10" s="29">
        <v>2.2499999999999999E-2</v>
      </c>
      <c r="E10" s="29">
        <v>0.03</v>
      </c>
      <c r="F10" s="29">
        <v>3.7499999999999999E-2</v>
      </c>
      <c r="G10" s="29">
        <v>0.04</v>
      </c>
      <c r="H10" s="29">
        <v>4.1500000000000002E-2</v>
      </c>
      <c r="I10" s="26">
        <v>90</v>
      </c>
    </row>
    <row r="11" spans="2:9" x14ac:dyDescent="0.35">
      <c r="B11" s="28">
        <v>50000</v>
      </c>
      <c r="C11" s="28">
        <v>249999.99</v>
      </c>
      <c r="D11" s="29">
        <v>2.5000000000000001E-2</v>
      </c>
      <c r="E11" s="29">
        <v>3.2500000000000001E-2</v>
      </c>
      <c r="F11" s="29">
        <v>0.04</v>
      </c>
      <c r="G11" s="29">
        <v>4.1500000000000002E-2</v>
      </c>
      <c r="H11" s="29">
        <v>4.2500000000000003E-2</v>
      </c>
      <c r="I11" s="26">
        <v>180</v>
      </c>
    </row>
    <row r="12" spans="2:9" x14ac:dyDescent="0.35">
      <c r="B12" s="28">
        <v>250000</v>
      </c>
      <c r="C12" s="28">
        <v>999999.99</v>
      </c>
      <c r="D12" s="29">
        <v>2.75E-2</v>
      </c>
      <c r="E12" s="29">
        <v>3.5000000000000003E-2</v>
      </c>
      <c r="F12" s="29">
        <v>4.1500000000000002E-2</v>
      </c>
      <c r="G12" s="29">
        <v>4.2500000000000003E-2</v>
      </c>
      <c r="H12" s="29">
        <v>4.4499999999999998E-2</v>
      </c>
      <c r="I12" s="26">
        <v>365</v>
      </c>
    </row>
    <row r="13" spans="2:9" x14ac:dyDescent="0.35">
      <c r="B13" s="28">
        <v>1000000</v>
      </c>
      <c r="C13" s="28">
        <v>2999999.99</v>
      </c>
      <c r="D13" s="29">
        <v>0.03</v>
      </c>
      <c r="E13" s="29">
        <v>3.7499999999999999E-2</v>
      </c>
      <c r="F13" s="29">
        <v>4.2500000000000003E-2</v>
      </c>
      <c r="G13" s="29">
        <v>4.4499999999999998E-2</v>
      </c>
      <c r="H13" s="29">
        <v>4.65E-2</v>
      </c>
      <c r="I13" s="26">
        <v>540</v>
      </c>
    </row>
    <row r="14" spans="2:9" x14ac:dyDescent="0.35">
      <c r="B14" s="28">
        <v>3000000</v>
      </c>
      <c r="C14" s="28" t="s">
        <v>22</v>
      </c>
      <c r="D14" s="29">
        <v>3.5000000000000003E-2</v>
      </c>
      <c r="E14" s="29">
        <v>0.04</v>
      </c>
      <c r="F14" s="29">
        <v>4.4999999999999998E-2</v>
      </c>
      <c r="G14" s="29">
        <v>4.65E-2</v>
      </c>
      <c r="H14" s="29">
        <v>4.7500000000000001E-2</v>
      </c>
      <c r="I14" s="26">
        <v>730</v>
      </c>
    </row>
    <row r="17" spans="2:9" x14ac:dyDescent="0.35">
      <c r="B17" s="27" t="s">
        <v>23</v>
      </c>
      <c r="C17" s="27" t="s">
        <v>0</v>
      </c>
      <c r="D17" s="27" t="s">
        <v>24</v>
      </c>
      <c r="E17" s="27" t="s">
        <v>25</v>
      </c>
      <c r="F17" s="27" t="s">
        <v>26</v>
      </c>
      <c r="G17" s="27" t="s">
        <v>27</v>
      </c>
      <c r="H17" s="27" t="s">
        <v>28</v>
      </c>
    </row>
    <row r="18" spans="2:9" x14ac:dyDescent="0.35">
      <c r="B18" s="32">
        <f>D3</f>
        <v>0</v>
      </c>
      <c r="C18" s="30" t="str">
        <f>IF(AND(D3&gt;=B10,D3&lt;=C10,D4=D9),D10,IF(AND(D3&gt;=B11,D3&lt;=C11,D4=D9),D11,IF(AND(D3&gt;=B12,D3&lt;=C12,D4=D9),D12,IF(AND(D3&gt;=B13,D3&lt;=C13,D4=D9),D13,IF(AND(D3&gt;=B14,D4=D9),D14,IF(AND(D3&gt;=B14,D4=E9),E14,IF(AND(D3&gt;=B14,D4=F9),F14,IF(AND(D3&gt;=B14,D4=G9),G14,IF(AND(D3&gt;=B14,D4=H9),H14,IF(D3&gt;=B14,D14,IF(AND(D3&gt;=B10,D3&lt;=C10,D4=E9),E10,IF(AND(D3&gt;=B11,D3&lt;=C11,D4=E9),E11,IF(AND(D3&gt;=B12,D3&lt;=C12,D4=E9),E12,IF(AND(D3&gt;=B13,D3&lt;=C13,D4=E9),E13,IF(D3&gt;=B14,E14,IF(AND(D3&gt;=B10,D3&lt;=C10,D4=F9),F10,IF(AND(D3&gt;=B11,D3&lt;=C11,D4=F9),F11,IF(AND(D3&gt;=B12,D3&lt;=C12,D4=F9),F12,IF(AND(D3&gt;=B13,D3&lt;=C13,D4=F9),F13,IF(D3&gt;=B14,F14,IF(AND(D3&gt;=B10,D3&lt;=C10,D4=G9),G10,IF(AND(D3&gt;=B11,D3&lt;=C11,D4=G9),G11,IF(AND(D3&gt;=B12,D3&lt;=C12,D4=G9),G12,IF(AND(D3&gt;=B13,D3&lt;=C13,D4=G9),G13,IF(D3&gt;=B14,G14,IF(AND(D3&gt;=B10,D3&lt;=C10,D4=H9),H10,IF(AND(D3&gt;=B11,D3&lt;=C11,D4=H9),H11,IF(AND(D3&gt;=B12,D3&lt;=C12,D4=H9),H12,IF(AND(D3&gt;=B13,D3&lt;=C13,D4=H9),H13,IF(AND(D3&gt;=B14,D4=H9),H14,"OTRO MONTO"))))))))))))))))))))))))))))))</f>
        <v>OTRO MONTO</v>
      </c>
      <c r="D18" s="31">
        <f>D4</f>
        <v>180</v>
      </c>
      <c r="E18" s="33" t="e">
        <f>((B18*C18)/365)*D18</f>
        <v>#VALUE!</v>
      </c>
      <c r="F18" s="33" t="e">
        <f>E18*10/100</f>
        <v>#VALUE!</v>
      </c>
      <c r="G18" s="33" t="e">
        <f>E18-F18</f>
        <v>#VALUE!</v>
      </c>
      <c r="H18" s="33" t="e">
        <f>B18+G18</f>
        <v>#VALUE!</v>
      </c>
      <c r="I18" s="25"/>
    </row>
    <row r="19" spans="2:9" x14ac:dyDescent="0.35">
      <c r="B19"/>
      <c r="C19"/>
      <c r="D19"/>
      <c r="E19"/>
      <c r="F19"/>
      <c r="G19"/>
    </row>
    <row r="20" spans="2:9" x14ac:dyDescent="0.35">
      <c r="B20"/>
      <c r="C20"/>
      <c r="D20"/>
      <c r="E20"/>
      <c r="F20"/>
      <c r="G20"/>
    </row>
    <row r="21" spans="2:9" x14ac:dyDescent="0.35">
      <c r="B21"/>
      <c r="C21"/>
      <c r="D21"/>
      <c r="E21"/>
      <c r="F21"/>
      <c r="G21"/>
    </row>
    <row r="22" spans="2:9" x14ac:dyDescent="0.35">
      <c r="B22"/>
      <c r="C22"/>
      <c r="D22"/>
      <c r="E22"/>
      <c r="F22"/>
      <c r="G22"/>
    </row>
    <row r="23" spans="2:9" x14ac:dyDescent="0.35">
      <c r="B23"/>
      <c r="C23"/>
      <c r="D23"/>
      <c r="E23"/>
      <c r="F23"/>
      <c r="G23"/>
    </row>
    <row r="24" spans="2:9" x14ac:dyDescent="0.35">
      <c r="B24"/>
      <c r="C24"/>
      <c r="D24"/>
      <c r="E24"/>
      <c r="F24"/>
      <c r="G24"/>
    </row>
    <row r="25" spans="2:9" x14ac:dyDescent="0.35">
      <c r="B25"/>
      <c r="C25"/>
      <c r="D25"/>
      <c r="E25"/>
      <c r="F25"/>
      <c r="G25"/>
    </row>
    <row r="26" spans="2:9" x14ac:dyDescent="0.35">
      <c r="B26"/>
      <c r="C26"/>
      <c r="D26"/>
      <c r="E26"/>
      <c r="F26"/>
      <c r="G26"/>
    </row>
    <row r="27" spans="2:9" x14ac:dyDescent="0.35">
      <c r="B27"/>
      <c r="C27"/>
      <c r="D27"/>
      <c r="E27"/>
      <c r="F27"/>
      <c r="G27"/>
    </row>
    <row r="28" spans="2:9" x14ac:dyDescent="0.35">
      <c r="B28"/>
      <c r="C28"/>
      <c r="D28"/>
      <c r="E28"/>
      <c r="F28"/>
      <c r="G28"/>
    </row>
    <row r="29" spans="2:9" x14ac:dyDescent="0.35">
      <c r="B29"/>
      <c r="C29"/>
      <c r="D29"/>
      <c r="E29"/>
      <c r="F29"/>
      <c r="G29"/>
    </row>
    <row r="30" spans="2:9" x14ac:dyDescent="0.35">
      <c r="B30"/>
      <c r="C30"/>
      <c r="D30"/>
      <c r="E30"/>
      <c r="F30"/>
      <c r="G30"/>
    </row>
    <row r="31" spans="2:9" x14ac:dyDescent="0.35">
      <c r="B31"/>
      <c r="C31"/>
      <c r="D31"/>
      <c r="E31"/>
      <c r="F31"/>
      <c r="G31"/>
    </row>
    <row r="32" spans="2:9" x14ac:dyDescent="0.35">
      <c r="B32"/>
      <c r="C32"/>
      <c r="D32"/>
      <c r="E32"/>
      <c r="F32"/>
      <c r="G32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</sheetData>
  <sheetProtection algorithmName="SHA-512" hashValue="P/p7Izglw/Rsq+Yd0kGn8/0rCMyqDHB/0fmOqhzzGUs511hoLsa3NZkmUEbg8scZeDZD3hLV3FnLLebIm2235g==" saltValue="tcP/mtptoDHJsfq0/jYySg==" spinCount="100000" sheet="1" objects="1" scenarios="1" selectLockedCells="1"/>
  <dataValidations count="1">
    <dataValidation type="list" allowBlank="1" showInputMessage="1" showErrorMessage="1" sqref="D4" xr:uid="{29A9A371-9CE8-4B16-BFB1-A8C02DFC3928}">
      <formula1>$I$10:$I$14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C489-D802-4AC2-B867-A55AEC49902B}">
  <dimension ref="A1:A5"/>
  <sheetViews>
    <sheetView workbookViewId="0"/>
  </sheetViews>
  <sheetFormatPr baseColWidth="10" defaultRowHeight="14.5" x14ac:dyDescent="0.35"/>
  <sheetData>
    <row r="1" spans="1:1" x14ac:dyDescent="0.35">
      <c r="A1">
        <v>12</v>
      </c>
    </row>
    <row r="2" spans="1:1" x14ac:dyDescent="0.35">
      <c r="A2">
        <v>24</v>
      </c>
    </row>
    <row r="3" spans="1:1" x14ac:dyDescent="0.35">
      <c r="A3">
        <v>36</v>
      </c>
    </row>
    <row r="4" spans="1:1" x14ac:dyDescent="0.35">
      <c r="A4">
        <v>48</v>
      </c>
    </row>
    <row r="5" spans="1:1" x14ac:dyDescent="0.35">
      <c r="A5">
        <v>60</v>
      </c>
    </row>
  </sheetData>
  <sheetProtection algorithmName="SHA-512" hashValue="tjtWRpxTxRvYb/EXANGH3jNqm67NQaK/vcANwHDMliIv46jN4osSLMt+HwEi/1dd97dHYlKIOGxqdBRQCyg1+g==" saltValue="j0ZjljgoyTex6VyQK4Zaj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C54B-77F8-4124-B591-F1025ED9EF15}">
  <dimension ref="B4:D12"/>
  <sheetViews>
    <sheetView workbookViewId="0">
      <selection activeCell="I3" sqref="I3"/>
    </sheetView>
  </sheetViews>
  <sheetFormatPr baseColWidth="10" defaultRowHeight="14.5" x14ac:dyDescent="0.35"/>
  <cols>
    <col min="2" max="2" width="13.90625" bestFit="1" customWidth="1"/>
    <col min="3" max="3" width="12.453125" bestFit="1" customWidth="1"/>
  </cols>
  <sheetData>
    <row r="4" spans="2:4" x14ac:dyDescent="0.35">
      <c r="B4" s="1" t="s">
        <v>4</v>
      </c>
      <c r="C4" s="1" t="s">
        <v>5</v>
      </c>
      <c r="D4" s="1" t="s">
        <v>0</v>
      </c>
    </row>
    <row r="5" spans="2:4" x14ac:dyDescent="0.35">
      <c r="B5" s="2">
        <v>0</v>
      </c>
      <c r="C5" s="2">
        <v>4999.99</v>
      </c>
      <c r="D5" s="3">
        <v>0</v>
      </c>
    </row>
    <row r="6" spans="2:4" x14ac:dyDescent="0.35">
      <c r="B6" s="2">
        <v>5000</v>
      </c>
      <c r="C6" s="2">
        <v>24999.99</v>
      </c>
      <c r="D6" s="3">
        <v>1.6500000000000001E-2</v>
      </c>
    </row>
    <row r="7" spans="2:4" x14ac:dyDescent="0.35">
      <c r="B7" s="2">
        <v>25000</v>
      </c>
      <c r="C7" s="2">
        <v>49999.99</v>
      </c>
      <c r="D7" s="3">
        <v>0.02</v>
      </c>
    </row>
    <row r="8" spans="2:4" x14ac:dyDescent="0.35">
      <c r="B8" s="2">
        <v>50000</v>
      </c>
      <c r="C8" s="2">
        <v>99999.99</v>
      </c>
      <c r="D8" s="3">
        <v>0.03</v>
      </c>
    </row>
    <row r="9" spans="2:4" x14ac:dyDescent="0.35">
      <c r="B9" s="2">
        <v>100000</v>
      </c>
      <c r="C9" s="2">
        <v>299999.99</v>
      </c>
      <c r="D9" s="3">
        <v>3.7499999999999999E-2</v>
      </c>
    </row>
    <row r="10" spans="2:4" x14ac:dyDescent="0.35">
      <c r="B10" s="2">
        <v>300000</v>
      </c>
      <c r="C10" s="2">
        <v>499999.99</v>
      </c>
      <c r="D10" s="3">
        <v>4.7500000000000001E-2</v>
      </c>
    </row>
    <row r="11" spans="2:4" x14ac:dyDescent="0.35">
      <c r="B11" s="2">
        <v>500000</v>
      </c>
      <c r="C11" s="2">
        <v>999999.99</v>
      </c>
      <c r="D11" s="3">
        <v>5.2499999999999998E-2</v>
      </c>
    </row>
    <row r="12" spans="2:4" x14ac:dyDescent="0.35">
      <c r="B12" s="2">
        <v>1000000</v>
      </c>
      <c r="C12" s="2"/>
      <c r="D12" s="3">
        <v>5.5E-2</v>
      </c>
    </row>
  </sheetData>
  <sheetProtection algorithmName="SHA-512" hashValue="7a9xNY8CG0IgTyN1uC2Tx6HNdu8qK3MrUmco93Zqquk9qsCls9XL6KAKeXHU+rBsV3ZvIV287YT0Ss17XNsaMg==" saltValue="JLvIrUMUwHPNUmbmXqZhdg==" spinCount="100000" sheet="1" objects="1" scenarios="1" selectLockedCells="1" selectUnlockedCell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Cuenta Ahorro</vt:lpstr>
      <vt:lpstr>Plazos Fijos</vt:lpstr>
      <vt:lpstr>Plazos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Ludwing Ivan Del Cid Lazo</dc:creator>
  <cp:keywords>Interna</cp:keywords>
  <cp:lastModifiedBy>Sony Daniel Aguilar Cali</cp:lastModifiedBy>
  <dcterms:created xsi:type="dcterms:W3CDTF">2026-02-27T17:57:15Z</dcterms:created>
  <dcterms:modified xsi:type="dcterms:W3CDTF">2026-03-17T20:46:29Z</dcterms:modified>
</cp:coreProperties>
</file>